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ENG\2022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L42" i="1"/>
  <c r="K42" i="1"/>
  <c r="J42" i="1"/>
  <c r="I42" i="1"/>
  <c r="G42" i="1"/>
  <c r="F42" i="1"/>
  <c r="H42" i="1" s="1"/>
  <c r="E42" i="1"/>
  <c r="D42" i="1"/>
  <c r="C42" i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K29" i="1"/>
  <c r="J29" i="1"/>
  <c r="L29" i="1" s="1"/>
  <c r="I29" i="1"/>
  <c r="H29" i="1"/>
  <c r="G29" i="1"/>
  <c r="F29" i="1"/>
  <c r="E29" i="1"/>
  <c r="C29" i="1"/>
  <c r="B29" i="1"/>
  <c r="D29" i="1" s="1"/>
  <c r="M28" i="1"/>
  <c r="L28" i="1"/>
  <c r="I28" i="1"/>
  <c r="H28" i="1"/>
  <c r="E28" i="1"/>
  <c r="D28" i="1"/>
  <c r="K27" i="1"/>
  <c r="M27" i="1" s="1"/>
  <c r="J27" i="1"/>
  <c r="L27" i="1" s="1"/>
  <c r="H27" i="1"/>
  <c r="G27" i="1"/>
  <c r="I27" i="1" s="1"/>
  <c r="F27" i="1"/>
  <c r="C27" i="1"/>
  <c r="E27" i="1" s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K23" i="1"/>
  <c r="J23" i="1"/>
  <c r="L23" i="1" s="1"/>
  <c r="I23" i="1"/>
  <c r="H23" i="1"/>
  <c r="G23" i="1"/>
  <c r="F23" i="1"/>
  <c r="E23" i="1"/>
  <c r="C23" i="1"/>
  <c r="B23" i="1"/>
  <c r="D23" i="1" s="1"/>
  <c r="M22" i="1"/>
  <c r="K22" i="1"/>
  <c r="I22" i="1"/>
  <c r="G22" i="1"/>
  <c r="F22" i="1"/>
  <c r="H22" i="1" s="1"/>
  <c r="E22" i="1"/>
  <c r="C22" i="1"/>
  <c r="M21" i="1"/>
  <c r="L21" i="1"/>
  <c r="I21" i="1"/>
  <c r="H21" i="1"/>
  <c r="E21" i="1"/>
  <c r="D21" i="1"/>
  <c r="L20" i="1"/>
  <c r="K20" i="1"/>
  <c r="M20" i="1" s="1"/>
  <c r="J20" i="1"/>
  <c r="G20" i="1"/>
  <c r="I20" i="1" s="1"/>
  <c r="F20" i="1"/>
  <c r="H20" i="1" s="1"/>
  <c r="D20" i="1"/>
  <c r="C20" i="1"/>
  <c r="E20" i="1" s="1"/>
  <c r="B20" i="1"/>
  <c r="M19" i="1"/>
  <c r="L19" i="1"/>
  <c r="I19" i="1"/>
  <c r="H19" i="1"/>
  <c r="E19" i="1"/>
  <c r="D19" i="1"/>
  <c r="M18" i="1"/>
  <c r="K18" i="1"/>
  <c r="J18" i="1"/>
  <c r="L18" i="1" s="1"/>
  <c r="I18" i="1"/>
  <c r="H18" i="1"/>
  <c r="G18" i="1"/>
  <c r="F18" i="1"/>
  <c r="E18" i="1"/>
  <c r="C18" i="1"/>
  <c r="B18" i="1"/>
  <c r="D18" i="1" s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M9" i="1"/>
  <c r="L9" i="1"/>
  <c r="K9" i="1"/>
  <c r="J9" i="1"/>
  <c r="J8" i="1" s="1"/>
  <c r="I9" i="1"/>
  <c r="G9" i="1"/>
  <c r="F9" i="1"/>
  <c r="H9" i="1" s="1"/>
  <c r="E9" i="1"/>
  <c r="D9" i="1"/>
  <c r="C9" i="1"/>
  <c r="B9" i="1"/>
  <c r="B8" i="1" s="1"/>
  <c r="M8" i="1"/>
  <c r="K8" i="1"/>
  <c r="K44" i="1" s="1"/>
  <c r="G8" i="1"/>
  <c r="G44" i="1" s="1"/>
  <c r="C8" i="1"/>
  <c r="E8" i="1" s="1"/>
  <c r="G45" i="1" l="1"/>
  <c r="I44" i="1"/>
  <c r="L8" i="1"/>
  <c r="K45" i="1"/>
  <c r="M44" i="1"/>
  <c r="D8" i="1"/>
  <c r="F8" i="1"/>
  <c r="B22" i="1"/>
  <c r="D22" i="1" s="1"/>
  <c r="J22" i="1"/>
  <c r="L22" i="1" s="1"/>
  <c r="I8" i="1"/>
  <c r="C44" i="1"/>
  <c r="M45" i="1" l="1"/>
  <c r="C45" i="1"/>
  <c r="E44" i="1"/>
  <c r="D44" i="1"/>
  <c r="F44" i="1"/>
  <c r="H8" i="1"/>
  <c r="I45" i="1"/>
  <c r="J44" i="1"/>
  <c r="B44" i="1"/>
  <c r="B45" i="1" s="1"/>
  <c r="F45" i="1" l="1"/>
  <c r="H45" i="1" s="1"/>
  <c r="H44" i="1"/>
  <c r="J45" i="1"/>
  <c r="L45" i="1" s="1"/>
  <c r="L44" i="1"/>
  <c r="E45" i="1"/>
  <c r="D45" i="1"/>
</calcChain>
</file>

<file path=xl/sharedStrings.xml><?xml version="1.0" encoding="utf-8"?>
<sst xmlns="http://schemas.openxmlformats.org/spreadsheetml/2006/main" count="55" uniqueCount="53">
  <si>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</si>
  <si>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</si>
  <si>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</si>
  <si>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</si>
  <si>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</si>
  <si>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</si>
  <si>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</si>
  <si>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</si>
  <si>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</si>
  <si>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</si>
  <si>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</si>
  <si>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</si>
  <si>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</si>
  <si>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</si>
  <si>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</si>
  <si>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</si>
  <si>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</si>
  <si>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</si>
  <si>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</si>
  <si>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</si>
  <si>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</si>
  <si>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</si>
  <si>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</si>
  <si>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</si>
  <si>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</si>
  <si>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</si>
  <si>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</si>
  <si>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</si>
  <si>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</si>
  <si>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</si>
  <si>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</si>
  <si>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</si>
  <si>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</si>
  <si>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</si>
  <si>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</si>
  <si>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</si>
  <si>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</si>
  <si>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</si>
  <si>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</si>
  <si>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</si>
  <si>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</si>
  <si>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</si>
  <si>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</si>
  <si>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2020 - 2021</t>
  </si>
  <si>
    <t>Change   ('22/'21)</t>
  </si>
  <si>
    <t>Change    ('22/'21)</t>
  </si>
  <si>
    <t>2021 - 2022</t>
  </si>
  <si>
    <t xml:space="preserve"> Share (22)  (%)</t>
  </si>
  <si>
    <t>Share (22)  (%)</t>
  </si>
  <si>
    <t>1 - 31 OCTOBER</t>
  </si>
  <si>
    <t>1st JANUARY  -  31th OCTOBER</t>
  </si>
  <si>
    <t>1 - 31 OCTOBER EXPORT FIGURES</t>
  </si>
  <si>
    <t>For January-October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</si>
</sst>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9" fillId="0" borderId="9" xfId="335" applyNumberFormat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60" zoomScaleNormal="60" workbookViewId="0">
      <pane xSplit="1" ySplit="7" topLeftCell="B14" activePane="bottomRight" state="frozen"/>
      <selection activeCell="B16" sqref="B16"/>
      <selection pane="topRight" activeCell="B16" sqref="B16"/>
      <selection pane="bottomLeft" activeCell="B16" sqref="B16"/>
      <selection pane="bottomRight" activeCell="A54" sqref="A54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26" t="s">
        <v>51</v>
      </c>
      <c r="C1" s="26"/>
      <c r="D1" s="26"/>
      <c r="E1" s="26"/>
      <c r="F1" s="26"/>
      <c r="G1" s="26"/>
      <c r="H1" s="26"/>
      <c r="I1" s="26"/>
      <c r="J1" s="26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23" t="s">
        <v>39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ht="18" x14ac:dyDescent="0.25">
      <c r="A6" s="3"/>
      <c r="B6" s="22" t="s">
        <v>49</v>
      </c>
      <c r="C6" s="22"/>
      <c r="D6" s="22"/>
      <c r="E6" s="22"/>
      <c r="F6" s="22" t="s">
        <v>50</v>
      </c>
      <c r="G6" s="22"/>
      <c r="H6" s="22"/>
      <c r="I6" s="22"/>
      <c r="J6" s="22" t="s">
        <v>40</v>
      </c>
      <c r="K6" s="22"/>
      <c r="L6" s="22"/>
      <c r="M6" s="22"/>
    </row>
    <row r="7" spans="1:13" ht="29" x14ac:dyDescent="0.4">
      <c r="A7" s="4" t="s">
        <v>27</v>
      </c>
      <c r="B7" s="5">
        <v>2021</v>
      </c>
      <c r="C7" s="6">
        <v>2022</v>
      </c>
      <c r="D7" s="7" t="s">
        <v>44</v>
      </c>
      <c r="E7" s="7" t="s">
        <v>47</v>
      </c>
      <c r="F7" s="5">
        <v>2021</v>
      </c>
      <c r="G7" s="6">
        <v>2022</v>
      </c>
      <c r="H7" s="7" t="s">
        <v>45</v>
      </c>
      <c r="I7" s="7" t="s">
        <v>48</v>
      </c>
      <c r="J7" s="5" t="s">
        <v>43</v>
      </c>
      <c r="K7" s="5" t="s">
        <v>46</v>
      </c>
      <c r="L7" s="7" t="s">
        <v>45</v>
      </c>
      <c r="M7" s="7" t="s">
        <v>47</v>
      </c>
    </row>
    <row r="8" spans="1:13" ht="16.5" x14ac:dyDescent="0.35">
      <c r="A8" s="13" t="s">
        <v>28</v>
      </c>
      <c r="B8" s="27">
        <f>B9+B18+B20</f>
        <v>2827424.9145599999</v>
      </c>
      <c r="C8" s="27">
        <f>C9+C18+C20</f>
        <v>3038059.2364700004</v>
      </c>
      <c r="D8" s="28">
        <f t="shared" ref="D8:D46" si="0">(C8-B8)/B8*100</f>
        <v>7.4496875522786086</v>
      </c>
      <c r="E8" s="28">
        <f t="shared" ref="E8:E46" si="1">C8/C$46*100</f>
        <v>14.264632924460589</v>
      </c>
      <c r="F8" s="27">
        <f>F9+F18+F20</f>
        <v>23475883.968500003</v>
      </c>
      <c r="G8" s="27">
        <f>G9+G18+G20</f>
        <v>27525565.451620005</v>
      </c>
      <c r="H8" s="28">
        <f t="shared" ref="H8:H46" si="2">(G8-F8)/F8*100</f>
        <v>17.250389755520491</v>
      </c>
      <c r="I8" s="28">
        <f t="shared" ref="I8:I46" si="3">G8/G$46*100</f>
        <v>13.141825380044402</v>
      </c>
      <c r="J8" s="27">
        <f>J9+J18+J20</f>
        <v>28375891.68866</v>
      </c>
      <c r="K8" s="27">
        <f>K9+K18+K20</f>
        <v>33756610.538449995</v>
      </c>
      <c r="L8" s="28">
        <f t="shared" ref="L8:L46" si="4">(K8-J8)/J8*100</f>
        <v>18.962289921413532</v>
      </c>
      <c r="M8" s="28">
        <f t="shared" ref="M8:M46" si="5">K8/K$46*100</f>
        <v>13.335232469975757</v>
      </c>
    </row>
    <row r="9" spans="1:13" ht="15.5" x14ac:dyDescent="0.35">
      <c r="A9" s="8" t="s">
        <v>29</v>
      </c>
      <c r="B9" s="27">
        <f>B10+B11+B12+B13+B14+B15+B16+B17</f>
        <v>1924993.56385</v>
      </c>
      <c r="C9" s="27">
        <f>C10+C11+C12+C13+C14+C15+C16+C17</f>
        <v>2023695.9638200002</v>
      </c>
      <c r="D9" s="28">
        <f t="shared" si="0"/>
        <v>5.1274145443164336</v>
      </c>
      <c r="E9" s="28">
        <f t="shared" si="1"/>
        <v>9.5018819014689182</v>
      </c>
      <c r="F9" s="27">
        <f>F10+F11+F12+F13+F14+F15+F16+F17</f>
        <v>15223126.80562</v>
      </c>
      <c r="G9" s="27">
        <f>G10+G11+G12+G13+G14+G15+G16+G17</f>
        <v>17243340.121260002</v>
      </c>
      <c r="H9" s="28">
        <f t="shared" si="2"/>
        <v>13.270685723344233</v>
      </c>
      <c r="I9" s="28">
        <f t="shared" si="3"/>
        <v>8.2326724673689</v>
      </c>
      <c r="J9" s="27">
        <f>J10+J11+J12+J13+J14+J15+J16+J17</f>
        <v>18544961.508139998</v>
      </c>
      <c r="K9" s="27">
        <f>K10+K11+K12+K13+K14+K15+K16+K17</f>
        <v>21338623.438239999</v>
      </c>
      <c r="L9" s="28">
        <f t="shared" si="4"/>
        <v>15.064263837235634</v>
      </c>
      <c r="M9" s="28">
        <f t="shared" si="5"/>
        <v>8.4296231049051809</v>
      </c>
    </row>
    <row r="10" spans="1:13" ht="14" x14ac:dyDescent="0.3">
      <c r="A10" s="9" t="s">
        <v>5</v>
      </c>
      <c r="B10" s="29">
        <v>897190.43819999998</v>
      </c>
      <c r="C10" s="29">
        <v>1045928.63896</v>
      </c>
      <c r="D10" s="30">
        <f t="shared" si="0"/>
        <v>16.578219564890592</v>
      </c>
      <c r="E10" s="30">
        <f t="shared" si="1"/>
        <v>4.9109602343635519</v>
      </c>
      <c r="F10" s="29">
        <v>7301394.3605199996</v>
      </c>
      <c r="G10" s="29">
        <v>9297463.7540000007</v>
      </c>
      <c r="H10" s="30">
        <f t="shared" si="2"/>
        <v>27.338194527241537</v>
      </c>
      <c r="I10" s="30">
        <f t="shared" si="3"/>
        <v>4.4389876512116819</v>
      </c>
      <c r="J10" s="29">
        <v>8678106.7946300004</v>
      </c>
      <c r="K10" s="29">
        <v>11142892.614779999</v>
      </c>
      <c r="L10" s="30">
        <f t="shared" si="4"/>
        <v>28.402344871754803</v>
      </c>
      <c r="M10" s="30">
        <f t="shared" si="5"/>
        <v>4.4018952446903539</v>
      </c>
    </row>
    <row r="11" spans="1:13" ht="14" x14ac:dyDescent="0.3">
      <c r="A11" s="9" t="s">
        <v>4</v>
      </c>
      <c r="B11" s="29">
        <v>291587.59298999998</v>
      </c>
      <c r="C11" s="29">
        <v>239319.97365999999</v>
      </c>
      <c r="D11" s="30">
        <f t="shared" si="0"/>
        <v>-17.925186320184931</v>
      </c>
      <c r="E11" s="30">
        <f t="shared" si="1"/>
        <v>1.1236817027037538</v>
      </c>
      <c r="F11" s="29">
        <v>2306025.1797799999</v>
      </c>
      <c r="G11" s="29">
        <v>2183885.8830300001</v>
      </c>
      <c r="H11" s="30">
        <f t="shared" si="2"/>
        <v>-5.2965291888812818</v>
      </c>
      <c r="I11" s="30">
        <f t="shared" si="3"/>
        <v>1.0426760160538391</v>
      </c>
      <c r="J11" s="29">
        <v>3081670.77214</v>
      </c>
      <c r="K11" s="29">
        <v>2958233.0490299999</v>
      </c>
      <c r="L11" s="30">
        <f t="shared" si="4"/>
        <v>-4.0055454406728028</v>
      </c>
      <c r="M11" s="30">
        <f t="shared" si="5"/>
        <v>1.1686222277632621</v>
      </c>
    </row>
    <row r="12" spans="1:13" ht="14" x14ac:dyDescent="0.3">
      <c r="A12" s="9" t="s">
        <v>2</v>
      </c>
      <c r="B12" s="29">
        <v>181364.35298</v>
      </c>
      <c r="C12" s="29">
        <v>246843.18729999999</v>
      </c>
      <c r="D12" s="30">
        <f t="shared" si="0"/>
        <v>36.103475266289344</v>
      </c>
      <c r="E12" s="30">
        <f t="shared" si="1"/>
        <v>1.1590055303956681</v>
      </c>
      <c r="F12" s="29">
        <v>1651029.8127299999</v>
      </c>
      <c r="G12" s="29">
        <v>2057915.9993199999</v>
      </c>
      <c r="H12" s="30">
        <f t="shared" si="2"/>
        <v>24.644387609040706</v>
      </c>
      <c r="I12" s="30">
        <f t="shared" si="3"/>
        <v>0.98253286594231648</v>
      </c>
      <c r="J12" s="29">
        <v>1965397.05381</v>
      </c>
      <c r="K12" s="29">
        <v>2433696.4424100001</v>
      </c>
      <c r="L12" s="30">
        <f t="shared" si="4"/>
        <v>23.827215355400238</v>
      </c>
      <c r="M12" s="30">
        <f t="shared" si="5"/>
        <v>0.96140895970358609</v>
      </c>
    </row>
    <row r="13" spans="1:13" ht="14" x14ac:dyDescent="0.3">
      <c r="A13" s="9" t="s">
        <v>3</v>
      </c>
      <c r="B13" s="29">
        <v>194546.33186999999</v>
      </c>
      <c r="C13" s="29">
        <v>177974.17144999999</v>
      </c>
      <c r="D13" s="30">
        <f t="shared" si="0"/>
        <v>-8.5183618013799762</v>
      </c>
      <c r="E13" s="30">
        <f t="shared" si="1"/>
        <v>0.83564408333232065</v>
      </c>
      <c r="F13" s="29">
        <v>1223053.90894</v>
      </c>
      <c r="G13" s="29">
        <v>1259702.4973899999</v>
      </c>
      <c r="H13" s="30">
        <f t="shared" si="2"/>
        <v>2.9964818543250176</v>
      </c>
      <c r="I13" s="30">
        <f t="shared" si="3"/>
        <v>0.60143324868666392</v>
      </c>
      <c r="J13" s="29">
        <v>1503227.2043699999</v>
      </c>
      <c r="K13" s="29">
        <v>1605557.06085</v>
      </c>
      <c r="L13" s="30">
        <f t="shared" si="4"/>
        <v>6.807344637092724</v>
      </c>
      <c r="M13" s="30">
        <f t="shared" si="5"/>
        <v>0.63426026217467724</v>
      </c>
    </row>
    <row r="14" spans="1:13" ht="14" x14ac:dyDescent="0.3">
      <c r="A14" s="9" t="s">
        <v>0</v>
      </c>
      <c r="B14" s="29">
        <v>250347.52458</v>
      </c>
      <c r="C14" s="29">
        <v>178901.93283000001</v>
      </c>
      <c r="D14" s="30">
        <f t="shared" si="0"/>
        <v>-28.53856528833747</v>
      </c>
      <c r="E14" s="30">
        <f t="shared" si="1"/>
        <v>0.84000021153690707</v>
      </c>
      <c r="F14" s="29">
        <v>1730847.2975099999</v>
      </c>
      <c r="G14" s="29">
        <v>1325869.5982600001</v>
      </c>
      <c r="H14" s="30">
        <f t="shared" si="2"/>
        <v>-23.397656155606651</v>
      </c>
      <c r="I14" s="30">
        <f t="shared" si="3"/>
        <v>0.63302411598658159</v>
      </c>
      <c r="J14" s="29">
        <v>2060746.9667100001</v>
      </c>
      <c r="K14" s="29">
        <v>1851003.0336</v>
      </c>
      <c r="L14" s="30">
        <f t="shared" si="4"/>
        <v>-10.178053710536721</v>
      </c>
      <c r="M14" s="30">
        <f t="shared" si="5"/>
        <v>0.73122139225355254</v>
      </c>
    </row>
    <row r="15" spans="1:13" ht="14" x14ac:dyDescent="0.3">
      <c r="A15" s="9" t="s">
        <v>1</v>
      </c>
      <c r="B15" s="29">
        <v>25260.424210000001</v>
      </c>
      <c r="C15" s="29">
        <v>38679.603810000001</v>
      </c>
      <c r="D15" s="30">
        <f t="shared" si="0"/>
        <v>53.12333430523968</v>
      </c>
      <c r="E15" s="30">
        <f t="shared" si="1"/>
        <v>0.18161276889857825</v>
      </c>
      <c r="F15" s="29">
        <v>239126.02715000001</v>
      </c>
      <c r="G15" s="29">
        <v>328892.96318999998</v>
      </c>
      <c r="H15" s="30">
        <f t="shared" si="2"/>
        <v>37.539592452514832</v>
      </c>
      <c r="I15" s="30">
        <f t="shared" si="3"/>
        <v>0.15702688827829209</v>
      </c>
      <c r="J15" s="29">
        <v>294455.83992</v>
      </c>
      <c r="K15" s="29">
        <v>399201.66953000001</v>
      </c>
      <c r="L15" s="30">
        <f t="shared" si="4"/>
        <v>35.572678619129491</v>
      </c>
      <c r="M15" s="30">
        <f t="shared" si="5"/>
        <v>0.15770087638157246</v>
      </c>
    </row>
    <row r="16" spans="1:13" ht="14" x14ac:dyDescent="0.3">
      <c r="A16" s="9" t="s">
        <v>6</v>
      </c>
      <c r="B16" s="29">
        <v>76717.204389999999</v>
      </c>
      <c r="C16" s="29">
        <v>87773.245859999995</v>
      </c>
      <c r="D16" s="30">
        <f t="shared" si="0"/>
        <v>14.411423823260613</v>
      </c>
      <c r="E16" s="30">
        <f t="shared" si="1"/>
        <v>0.41212268600665036</v>
      </c>
      <c r="F16" s="29">
        <v>647360.67886999995</v>
      </c>
      <c r="G16" s="29">
        <v>675288.81646</v>
      </c>
      <c r="H16" s="30">
        <f t="shared" si="2"/>
        <v>4.3141541495461233</v>
      </c>
      <c r="I16" s="30">
        <f t="shared" si="3"/>
        <v>0.32241036873928658</v>
      </c>
      <c r="J16" s="29">
        <v>814998.97172000003</v>
      </c>
      <c r="K16" s="29">
        <v>810406.05550999998</v>
      </c>
      <c r="L16" s="30">
        <f t="shared" si="4"/>
        <v>-0.56354871225260761</v>
      </c>
      <c r="M16" s="30">
        <f t="shared" si="5"/>
        <v>0.32014331335168916</v>
      </c>
    </row>
    <row r="17" spans="1:13" ht="14" x14ac:dyDescent="0.3">
      <c r="A17" s="9" t="s">
        <v>7</v>
      </c>
      <c r="B17" s="29">
        <v>7979.69463</v>
      </c>
      <c r="C17" s="29">
        <v>8275.2099500000004</v>
      </c>
      <c r="D17" s="30">
        <f t="shared" si="0"/>
        <v>3.7033412141988249</v>
      </c>
      <c r="E17" s="30">
        <f t="shared" si="1"/>
        <v>3.8854684231486837E-2</v>
      </c>
      <c r="F17" s="29">
        <v>124289.54012000001</v>
      </c>
      <c r="G17" s="29">
        <v>114320.60961</v>
      </c>
      <c r="H17" s="30">
        <f t="shared" si="2"/>
        <v>-8.0207316724924134</v>
      </c>
      <c r="I17" s="30">
        <f t="shared" si="3"/>
        <v>5.4581312470237522E-2</v>
      </c>
      <c r="J17" s="29">
        <v>146357.90484</v>
      </c>
      <c r="K17" s="29">
        <v>137633.51253000001</v>
      </c>
      <c r="L17" s="30">
        <f t="shared" si="4"/>
        <v>-5.9609983618838989</v>
      </c>
      <c r="M17" s="30">
        <f t="shared" si="5"/>
        <v>5.4370828586487188E-2</v>
      </c>
    </row>
    <row r="18" spans="1:13" ht="15.5" x14ac:dyDescent="0.35">
      <c r="A18" s="8" t="s">
        <v>30</v>
      </c>
      <c r="B18" s="27">
        <f>B19</f>
        <v>288750.81549000001</v>
      </c>
      <c r="C18" s="27">
        <f>C19</f>
        <v>309785.54324999999</v>
      </c>
      <c r="D18" s="28">
        <f t="shared" si="0"/>
        <v>7.2847336289959168</v>
      </c>
      <c r="E18" s="28">
        <f t="shared" si="1"/>
        <v>1.4545394660903264</v>
      </c>
      <c r="F18" s="27">
        <f>F19</f>
        <v>2669661.0098899999</v>
      </c>
      <c r="G18" s="27">
        <f>G19</f>
        <v>3359333.3622400002</v>
      </c>
      <c r="H18" s="28">
        <f t="shared" si="2"/>
        <v>25.833705095704918</v>
      </c>
      <c r="I18" s="28">
        <f t="shared" si="3"/>
        <v>1.6038824894446351</v>
      </c>
      <c r="J18" s="27">
        <f>J19</f>
        <v>3152399.9785500001</v>
      </c>
      <c r="K18" s="27">
        <f>K19</f>
        <v>4087925.73281</v>
      </c>
      <c r="L18" s="28">
        <f t="shared" si="4"/>
        <v>29.676619738156155</v>
      </c>
      <c r="M18" s="28">
        <f t="shared" si="5"/>
        <v>1.6148967297805148</v>
      </c>
    </row>
    <row r="19" spans="1:13" ht="14" x14ac:dyDescent="0.3">
      <c r="A19" s="9" t="s">
        <v>8</v>
      </c>
      <c r="B19" s="29">
        <v>288750.81549000001</v>
      </c>
      <c r="C19" s="29">
        <v>309785.54324999999</v>
      </c>
      <c r="D19" s="30">
        <f t="shared" si="0"/>
        <v>7.2847336289959168</v>
      </c>
      <c r="E19" s="30">
        <f t="shared" si="1"/>
        <v>1.4545394660903264</v>
      </c>
      <c r="F19" s="29">
        <v>2669661.0098899999</v>
      </c>
      <c r="G19" s="29">
        <v>3359333.3622400002</v>
      </c>
      <c r="H19" s="30">
        <f t="shared" si="2"/>
        <v>25.833705095704918</v>
      </c>
      <c r="I19" s="30">
        <f t="shared" si="3"/>
        <v>1.6038824894446351</v>
      </c>
      <c r="J19" s="29">
        <v>3152399.9785500001</v>
      </c>
      <c r="K19" s="29">
        <v>4087925.73281</v>
      </c>
      <c r="L19" s="30">
        <f t="shared" si="4"/>
        <v>29.676619738156155</v>
      </c>
      <c r="M19" s="30">
        <f t="shared" si="5"/>
        <v>1.6148967297805148</v>
      </c>
    </row>
    <row r="20" spans="1:13" ht="15.5" x14ac:dyDescent="0.35">
      <c r="A20" s="8" t="s">
        <v>31</v>
      </c>
      <c r="B20" s="27">
        <f>B21</f>
        <v>613680.53521999996</v>
      </c>
      <c r="C20" s="27">
        <f>C21</f>
        <v>704577.72939999995</v>
      </c>
      <c r="D20" s="28">
        <f t="shared" si="0"/>
        <v>14.811809885319892</v>
      </c>
      <c r="E20" s="28">
        <f t="shared" si="1"/>
        <v>3.3082115569013424</v>
      </c>
      <c r="F20" s="27">
        <f>F21</f>
        <v>5583096.1529900003</v>
      </c>
      <c r="G20" s="27">
        <f>G21</f>
        <v>6922891.9681200003</v>
      </c>
      <c r="H20" s="28">
        <f t="shared" si="2"/>
        <v>23.997362366981246</v>
      </c>
      <c r="I20" s="28">
        <f t="shared" si="3"/>
        <v>3.3052704232308661</v>
      </c>
      <c r="J20" s="27">
        <f>J21</f>
        <v>6678530.2019699998</v>
      </c>
      <c r="K20" s="27">
        <f>K21</f>
        <v>8330061.3673999999</v>
      </c>
      <c r="L20" s="28">
        <f t="shared" si="4"/>
        <v>24.728961545204058</v>
      </c>
      <c r="M20" s="28">
        <f t="shared" si="5"/>
        <v>3.2907126352900646</v>
      </c>
    </row>
    <row r="21" spans="1:13" ht="14" x14ac:dyDescent="0.3">
      <c r="A21" s="9" t="s">
        <v>9</v>
      </c>
      <c r="B21" s="29">
        <v>613680.53521999996</v>
      </c>
      <c r="C21" s="29">
        <v>704577.72939999995</v>
      </c>
      <c r="D21" s="30">
        <f t="shared" si="0"/>
        <v>14.811809885319892</v>
      </c>
      <c r="E21" s="30">
        <f t="shared" si="1"/>
        <v>3.3082115569013424</v>
      </c>
      <c r="F21" s="29">
        <v>5583096.1529900003</v>
      </c>
      <c r="G21" s="29">
        <v>6922891.9681200003</v>
      </c>
      <c r="H21" s="30">
        <f t="shared" si="2"/>
        <v>23.997362366981246</v>
      </c>
      <c r="I21" s="30">
        <f t="shared" si="3"/>
        <v>3.3052704232308661</v>
      </c>
      <c r="J21" s="29">
        <v>6678530.2019699998</v>
      </c>
      <c r="K21" s="29">
        <v>8330061.3673999999</v>
      </c>
      <c r="L21" s="30">
        <f t="shared" si="4"/>
        <v>24.728961545204058</v>
      </c>
      <c r="M21" s="30">
        <f t="shared" si="5"/>
        <v>3.2907126352900646</v>
      </c>
    </row>
    <row r="22" spans="1:13" ht="16.5" x14ac:dyDescent="0.35">
      <c r="A22" s="13" t="s">
        <v>32</v>
      </c>
      <c r="B22" s="27">
        <f>B23+B27+B29</f>
        <v>15666843.237610001</v>
      </c>
      <c r="C22" s="27">
        <f>C23+C27+C29</f>
        <v>15043602.266010003</v>
      </c>
      <c r="D22" s="28">
        <f t="shared" si="0"/>
        <v>-3.9780890262809203</v>
      </c>
      <c r="E22" s="28">
        <f t="shared" si="1"/>
        <v>70.634391064591469</v>
      </c>
      <c r="F22" s="27">
        <f>F23+F27+F29</f>
        <v>137602448.68600002</v>
      </c>
      <c r="G22" s="27">
        <f>G23+G27+G29</f>
        <v>154243345.39653003</v>
      </c>
      <c r="H22" s="28">
        <f t="shared" si="2"/>
        <v>12.093459723600903</v>
      </c>
      <c r="I22" s="28">
        <f t="shared" si="3"/>
        <v>73.642051597373197</v>
      </c>
      <c r="J22" s="27">
        <f>J23+J27+J29</f>
        <v>163047558.75686997</v>
      </c>
      <c r="K22" s="27">
        <f>K23+K27+K29</f>
        <v>187359593.68554997</v>
      </c>
      <c r="L22" s="28">
        <f t="shared" si="4"/>
        <v>14.911008244492113</v>
      </c>
      <c r="M22" s="28">
        <f t="shared" si="5"/>
        <v>74.014650683934875</v>
      </c>
    </row>
    <row r="23" spans="1:13" ht="15.5" x14ac:dyDescent="0.35">
      <c r="A23" s="8" t="s">
        <v>33</v>
      </c>
      <c r="B23" s="27">
        <f>B24+B25+B26</f>
        <v>1352630.3099800001</v>
      </c>
      <c r="C23" s="27">
        <f>C24+C25+C26</f>
        <v>1260272.7554200001</v>
      </c>
      <c r="D23" s="28">
        <f>(C23-B23)/B23*100</f>
        <v>-6.8279968206069315</v>
      </c>
      <c r="E23" s="28">
        <f t="shared" si="1"/>
        <v>5.9173725202452339</v>
      </c>
      <c r="F23" s="27">
        <f>F24+F25+F26</f>
        <v>12314998.672279999</v>
      </c>
      <c r="G23" s="27">
        <f>G24+G25+G26</f>
        <v>12661069.94702</v>
      </c>
      <c r="H23" s="28">
        <f t="shared" si="2"/>
        <v>2.8101608773939848</v>
      </c>
      <c r="I23" s="28">
        <f t="shared" si="3"/>
        <v>6.0449101639970877</v>
      </c>
      <c r="J23" s="27">
        <f>J24+J25+J26</f>
        <v>14547956.81092</v>
      </c>
      <c r="K23" s="27">
        <f>K24+K25+K26</f>
        <v>15398670.486870002</v>
      </c>
      <c r="L23" s="28">
        <f t="shared" si="4"/>
        <v>5.8476505464426349</v>
      </c>
      <c r="M23" s="28">
        <f t="shared" si="5"/>
        <v>6.0831003882060699</v>
      </c>
    </row>
    <row r="24" spans="1:13" ht="14" x14ac:dyDescent="0.3">
      <c r="A24" s="9" t="s">
        <v>10</v>
      </c>
      <c r="B24" s="29">
        <v>916756.39771000005</v>
      </c>
      <c r="C24" s="29">
        <v>834442.34820000001</v>
      </c>
      <c r="D24" s="30">
        <f t="shared" si="0"/>
        <v>-8.9788355680544321</v>
      </c>
      <c r="E24" s="30">
        <f t="shared" si="1"/>
        <v>3.9179663289015871</v>
      </c>
      <c r="F24" s="29">
        <v>8274136.4013599996</v>
      </c>
      <c r="G24" s="29">
        <v>8720285.3671499994</v>
      </c>
      <c r="H24" s="30">
        <f t="shared" si="2"/>
        <v>5.3920910189088422</v>
      </c>
      <c r="I24" s="30">
        <f t="shared" si="3"/>
        <v>4.1634191951721347</v>
      </c>
      <c r="J24" s="29">
        <v>9746572.0310200006</v>
      </c>
      <c r="K24" s="29">
        <v>10588179.458930001</v>
      </c>
      <c r="L24" s="30">
        <f t="shared" si="4"/>
        <v>8.6349069727433605</v>
      </c>
      <c r="M24" s="30">
        <f t="shared" si="5"/>
        <v>4.182761013811696</v>
      </c>
    </row>
    <row r="25" spans="1:13" ht="14" x14ac:dyDescent="0.3">
      <c r="A25" s="9" t="s">
        <v>11</v>
      </c>
      <c r="B25" s="29">
        <v>159288.47047999999</v>
      </c>
      <c r="C25" s="29">
        <v>168928.3682</v>
      </c>
      <c r="D25" s="30">
        <f t="shared" si="0"/>
        <v>6.0518490076219162</v>
      </c>
      <c r="E25" s="30">
        <f t="shared" si="1"/>
        <v>0.79317122390971384</v>
      </c>
      <c r="F25" s="29">
        <v>1424843.1815500001</v>
      </c>
      <c r="G25" s="29">
        <v>1702787.7653300001</v>
      </c>
      <c r="H25" s="30">
        <f t="shared" si="2"/>
        <v>19.50702978257867</v>
      </c>
      <c r="I25" s="30">
        <f t="shared" si="3"/>
        <v>0.81298019147235567</v>
      </c>
      <c r="J25" s="29">
        <v>1638549.78434</v>
      </c>
      <c r="K25" s="29">
        <v>2009410.8251</v>
      </c>
      <c r="L25" s="30">
        <f t="shared" si="4"/>
        <v>22.633492390918171</v>
      </c>
      <c r="M25" s="30">
        <f t="shared" si="5"/>
        <v>0.79379890495441585</v>
      </c>
    </row>
    <row r="26" spans="1:13" ht="14" x14ac:dyDescent="0.3">
      <c r="A26" s="9" t="s">
        <v>12</v>
      </c>
      <c r="B26" s="29">
        <v>276585.44179000001</v>
      </c>
      <c r="C26" s="29">
        <v>256902.03902</v>
      </c>
      <c r="D26" s="30">
        <f t="shared" si="0"/>
        <v>-7.1165722398884661</v>
      </c>
      <c r="E26" s="30">
        <f t="shared" si="1"/>
        <v>1.206234967433933</v>
      </c>
      <c r="F26" s="29">
        <v>2616019.0893700002</v>
      </c>
      <c r="G26" s="29">
        <v>2237996.8145400002</v>
      </c>
      <c r="H26" s="30">
        <f t="shared" si="2"/>
        <v>-14.45028732267534</v>
      </c>
      <c r="I26" s="30">
        <f t="shared" si="3"/>
        <v>1.0685107773525977</v>
      </c>
      <c r="J26" s="29">
        <v>3162834.9955600002</v>
      </c>
      <c r="K26" s="29">
        <v>2801080.2028399999</v>
      </c>
      <c r="L26" s="30">
        <f t="shared" si="4"/>
        <v>-11.43767516256248</v>
      </c>
      <c r="M26" s="30">
        <f t="shared" si="5"/>
        <v>1.1065404694399568</v>
      </c>
    </row>
    <row r="27" spans="1:13" ht="15.5" x14ac:dyDescent="0.35">
      <c r="A27" s="8" t="s">
        <v>34</v>
      </c>
      <c r="B27" s="27">
        <f>B28</f>
        <v>2264993.6012599999</v>
      </c>
      <c r="C27" s="27">
        <f>C28</f>
        <v>2613347.9467199999</v>
      </c>
      <c r="D27" s="28">
        <f t="shared" si="0"/>
        <v>15.37992625083854</v>
      </c>
      <c r="E27" s="28">
        <f t="shared" si="1"/>
        <v>12.270481337674106</v>
      </c>
      <c r="F27" s="27">
        <f>F28</f>
        <v>20481449.1318</v>
      </c>
      <c r="G27" s="27">
        <f>G28</f>
        <v>28139271.992630001</v>
      </c>
      <c r="H27" s="28">
        <f t="shared" si="2"/>
        <v>37.389067597469349</v>
      </c>
      <c r="I27" s="28">
        <f t="shared" si="3"/>
        <v>13.43483386376548</v>
      </c>
      <c r="J27" s="27">
        <f>J28</f>
        <v>23912028.754730001</v>
      </c>
      <c r="K27" s="27">
        <f>K28</f>
        <v>32996390.353270002</v>
      </c>
      <c r="L27" s="28">
        <f t="shared" si="4"/>
        <v>37.990760598859843</v>
      </c>
      <c r="M27" s="28">
        <f t="shared" si="5"/>
        <v>13.034914614123613</v>
      </c>
    </row>
    <row r="28" spans="1:13" ht="14" x14ac:dyDescent="0.3">
      <c r="A28" s="9" t="s">
        <v>13</v>
      </c>
      <c r="B28" s="29">
        <v>2264993.6012599999</v>
      </c>
      <c r="C28" s="29">
        <v>2613347.9467199999</v>
      </c>
      <c r="D28" s="30">
        <f t="shared" si="0"/>
        <v>15.37992625083854</v>
      </c>
      <c r="E28" s="30">
        <f t="shared" si="1"/>
        <v>12.270481337674106</v>
      </c>
      <c r="F28" s="29">
        <v>20481449.1318</v>
      </c>
      <c r="G28" s="29">
        <v>28139271.992630001</v>
      </c>
      <c r="H28" s="30">
        <f t="shared" si="2"/>
        <v>37.389067597469349</v>
      </c>
      <c r="I28" s="30">
        <f t="shared" si="3"/>
        <v>13.43483386376548</v>
      </c>
      <c r="J28" s="29">
        <v>23912028.754730001</v>
      </c>
      <c r="K28" s="29">
        <v>32996390.353270002</v>
      </c>
      <c r="L28" s="30">
        <f t="shared" si="4"/>
        <v>37.990760598859843</v>
      </c>
      <c r="M28" s="30">
        <f t="shared" si="5"/>
        <v>13.034914614123613</v>
      </c>
    </row>
    <row r="29" spans="1:13" ht="15.5" x14ac:dyDescent="0.35">
      <c r="A29" s="8" t="s">
        <v>35</v>
      </c>
      <c r="B29" s="27">
        <f>B30+B31+B32+B33+B34+B35+B36+B37+B38+B39+B40+B41</f>
        <v>12049219.326370001</v>
      </c>
      <c r="C29" s="27">
        <f>C30+C31+C32+C33+C34+C35+C36+C37+C38+C39+C40+C41</f>
        <v>11169981.563870003</v>
      </c>
      <c r="D29" s="28">
        <f t="shared" si="0"/>
        <v>-7.2970516901104521</v>
      </c>
      <c r="E29" s="28">
        <f t="shared" si="1"/>
        <v>52.44653720667214</v>
      </c>
      <c r="F29" s="27">
        <f>F30+F31+F32+F33+F34+F35+F36+F37+F38+F39+F40+F41</f>
        <v>104806000.88192001</v>
      </c>
      <c r="G29" s="27">
        <f>G30+G31+G32+G33+G34+G35+G36+G37+G38+G39+G40+G41</f>
        <v>113443003.45688002</v>
      </c>
      <c r="H29" s="28">
        <f t="shared" si="2"/>
        <v>8.2409427917118148</v>
      </c>
      <c r="I29" s="28">
        <f t="shared" si="3"/>
        <v>54.162307569610611</v>
      </c>
      <c r="J29" s="27">
        <f>J30+J31+J32+J33+J34+J35+J36+J37+J38+J39+J40+J41</f>
        <v>124587573.19121999</v>
      </c>
      <c r="K29" s="27">
        <f>K30+K31+K32+K33+K34+K35+K36+K37+K38+K39+K40+K41</f>
        <v>138964532.84540999</v>
      </c>
      <c r="L29" s="28">
        <f t="shared" si="4"/>
        <v>11.539641784436961</v>
      </c>
      <c r="M29" s="28">
        <f t="shared" si="5"/>
        <v>54.896635681605197</v>
      </c>
    </row>
    <row r="30" spans="1:13" ht="14" x14ac:dyDescent="0.3">
      <c r="A30" s="20" t="s">
        <v>14</v>
      </c>
      <c r="B30" s="29">
        <v>1908628.4271199999</v>
      </c>
      <c r="C30" s="29">
        <v>1707172.0149000001</v>
      </c>
      <c r="D30" s="30">
        <f t="shared" si="0"/>
        <v>-10.555035718711622</v>
      </c>
      <c r="E30" s="30">
        <f t="shared" si="1"/>
        <v>8.0157035251740822</v>
      </c>
      <c r="F30" s="29">
        <v>16703319.065819999</v>
      </c>
      <c r="G30" s="29">
        <v>17873148.447519999</v>
      </c>
      <c r="H30" s="30">
        <f t="shared" si="2"/>
        <v>7.0035744218873335</v>
      </c>
      <c r="I30" s="30">
        <f t="shared" si="3"/>
        <v>8.5333685987945955</v>
      </c>
      <c r="J30" s="29">
        <v>19869519.26608</v>
      </c>
      <c r="K30" s="29">
        <v>21410656.892840002</v>
      </c>
      <c r="L30" s="30">
        <f t="shared" si="4"/>
        <v>7.7562904573687197</v>
      </c>
      <c r="M30" s="30">
        <f t="shared" si="5"/>
        <v>8.4580792457138774</v>
      </c>
    </row>
    <row r="31" spans="1:13" ht="14" x14ac:dyDescent="0.3">
      <c r="A31" s="9" t="s">
        <v>15</v>
      </c>
      <c r="B31" s="29">
        <v>2603918.5035700002</v>
      </c>
      <c r="C31" s="29">
        <v>2650906.7911100001</v>
      </c>
      <c r="D31" s="30">
        <f t="shared" si="0"/>
        <v>1.8045222028100529</v>
      </c>
      <c r="E31" s="30">
        <f t="shared" si="1"/>
        <v>12.446831792549636</v>
      </c>
      <c r="F31" s="29">
        <v>23848071.136259999</v>
      </c>
      <c r="G31" s="29">
        <v>24969433.652059998</v>
      </c>
      <c r="H31" s="30">
        <f t="shared" si="2"/>
        <v>4.7021099081468867</v>
      </c>
      <c r="I31" s="30">
        <f t="shared" si="3"/>
        <v>11.921424011097439</v>
      </c>
      <c r="J31" s="29">
        <v>29341899.65941</v>
      </c>
      <c r="K31" s="29">
        <v>30455945.735180002</v>
      </c>
      <c r="L31" s="30">
        <f t="shared" si="4"/>
        <v>3.7967755622554771</v>
      </c>
      <c r="M31" s="30">
        <f t="shared" si="5"/>
        <v>12.031335788555763</v>
      </c>
    </row>
    <row r="32" spans="1:13" ht="14" x14ac:dyDescent="0.3">
      <c r="A32" s="9" t="s">
        <v>16</v>
      </c>
      <c r="B32" s="29">
        <v>208205.03047999999</v>
      </c>
      <c r="C32" s="29">
        <v>210071.99903000001</v>
      </c>
      <c r="D32" s="30">
        <f t="shared" si="0"/>
        <v>0.89669713824679143</v>
      </c>
      <c r="E32" s="30">
        <f t="shared" si="1"/>
        <v>0.98635336595754397</v>
      </c>
      <c r="F32" s="29">
        <v>1195368.86788</v>
      </c>
      <c r="G32" s="29">
        <v>1209221.34164</v>
      </c>
      <c r="H32" s="30">
        <f t="shared" si="2"/>
        <v>1.1588451173709653</v>
      </c>
      <c r="I32" s="30">
        <f t="shared" si="3"/>
        <v>0.57733149008645035</v>
      </c>
      <c r="J32" s="29">
        <v>1606785.5238600001</v>
      </c>
      <c r="K32" s="29">
        <v>1639121.3055400001</v>
      </c>
      <c r="L32" s="30">
        <f t="shared" si="4"/>
        <v>2.0124516433481041</v>
      </c>
      <c r="M32" s="30">
        <f t="shared" si="5"/>
        <v>0.64751950231996613</v>
      </c>
    </row>
    <row r="33" spans="1:13" ht="14" x14ac:dyDescent="0.3">
      <c r="A33" s="9" t="s">
        <v>17</v>
      </c>
      <c r="B33" s="29">
        <v>1230967.20255</v>
      </c>
      <c r="C33" s="29">
        <v>1324565.83293</v>
      </c>
      <c r="D33" s="30">
        <f t="shared" si="0"/>
        <v>7.6036656530008688</v>
      </c>
      <c r="E33" s="30">
        <f t="shared" si="1"/>
        <v>6.2192485137264093</v>
      </c>
      <c r="F33" s="29">
        <v>11579474.5374</v>
      </c>
      <c r="G33" s="29">
        <v>12279556.09636</v>
      </c>
      <c r="H33" s="30">
        <f t="shared" si="2"/>
        <v>6.0458836599090882</v>
      </c>
      <c r="I33" s="30">
        <f t="shared" si="3"/>
        <v>5.862759922097263</v>
      </c>
      <c r="J33" s="29">
        <v>13906877.946660001</v>
      </c>
      <c r="K33" s="29">
        <v>14861059.142890001</v>
      </c>
      <c r="L33" s="30">
        <f t="shared" si="4"/>
        <v>6.8612178800286694</v>
      </c>
      <c r="M33" s="30">
        <f t="shared" si="5"/>
        <v>5.8707220677492966</v>
      </c>
    </row>
    <row r="34" spans="1:13" ht="14" x14ac:dyDescent="0.3">
      <c r="A34" s="9" t="s">
        <v>18</v>
      </c>
      <c r="B34" s="29">
        <v>807782.56012000004</v>
      </c>
      <c r="C34" s="29">
        <v>854230.47184000001</v>
      </c>
      <c r="D34" s="30">
        <f t="shared" si="0"/>
        <v>5.7500513149355328</v>
      </c>
      <c r="E34" s="30">
        <f t="shared" si="1"/>
        <v>4.0108777233207489</v>
      </c>
      <c r="F34" s="29">
        <v>7638404.9912299998</v>
      </c>
      <c r="G34" s="29">
        <v>8336996.5706099998</v>
      </c>
      <c r="H34" s="30">
        <f t="shared" si="2"/>
        <v>9.1457782113161699</v>
      </c>
      <c r="I34" s="30">
        <f t="shared" si="3"/>
        <v>3.9804215218596841</v>
      </c>
      <c r="J34" s="29">
        <v>9164084.6416100003</v>
      </c>
      <c r="K34" s="29">
        <v>10110363.194560001</v>
      </c>
      <c r="L34" s="30">
        <f t="shared" si="4"/>
        <v>10.325947325424883</v>
      </c>
      <c r="M34" s="30">
        <f t="shared" si="5"/>
        <v>3.9940041788785319</v>
      </c>
    </row>
    <row r="35" spans="1:13" ht="14" x14ac:dyDescent="0.3">
      <c r="A35" s="9" t="s">
        <v>19</v>
      </c>
      <c r="B35" s="29">
        <v>1144169.8263399999</v>
      </c>
      <c r="C35" s="29">
        <v>1049543.38167</v>
      </c>
      <c r="D35" s="30">
        <f t="shared" si="0"/>
        <v>-8.2703146413756947</v>
      </c>
      <c r="E35" s="30">
        <f t="shared" si="1"/>
        <v>4.9279325755396357</v>
      </c>
      <c r="F35" s="29">
        <v>9927877.8086600006</v>
      </c>
      <c r="G35" s="29">
        <v>12161597.207219999</v>
      </c>
      <c r="H35" s="30">
        <f t="shared" si="2"/>
        <v>22.49946505799603</v>
      </c>
      <c r="I35" s="30">
        <f t="shared" si="3"/>
        <v>5.8064415468825343</v>
      </c>
      <c r="J35" s="29">
        <v>11508932.361579999</v>
      </c>
      <c r="K35" s="29">
        <v>14591828.12843</v>
      </c>
      <c r="L35" s="30">
        <f t="shared" si="4"/>
        <v>26.786983101417466</v>
      </c>
      <c r="M35" s="30">
        <f t="shared" si="5"/>
        <v>5.7643648799664149</v>
      </c>
    </row>
    <row r="36" spans="1:13" ht="14" x14ac:dyDescent="0.3">
      <c r="A36" s="9" t="s">
        <v>20</v>
      </c>
      <c r="B36" s="29">
        <v>2254219.8930600001</v>
      </c>
      <c r="C36" s="29">
        <v>1392546.4922100001</v>
      </c>
      <c r="D36" s="30">
        <f t="shared" si="0"/>
        <v>-38.224904478165968</v>
      </c>
      <c r="E36" s="30">
        <f t="shared" si="1"/>
        <v>6.5384388504226649</v>
      </c>
      <c r="F36" s="29">
        <v>17969204.687899999</v>
      </c>
      <c r="G36" s="29">
        <v>18435193.784740001</v>
      </c>
      <c r="H36" s="30">
        <f t="shared" si="2"/>
        <v>2.5932650049547643</v>
      </c>
      <c r="I36" s="30">
        <f t="shared" si="3"/>
        <v>8.8017119209470813</v>
      </c>
      <c r="J36" s="29">
        <v>20541746.531199999</v>
      </c>
      <c r="K36" s="29">
        <v>22715340.590270001</v>
      </c>
      <c r="L36" s="30">
        <f t="shared" si="4"/>
        <v>10.581349817400488</v>
      </c>
      <c r="M36" s="30">
        <f t="shared" si="5"/>
        <v>8.9734823068476182</v>
      </c>
    </row>
    <row r="37" spans="1:13" ht="14" x14ac:dyDescent="0.3">
      <c r="A37" s="10" t="s">
        <v>21</v>
      </c>
      <c r="B37" s="29">
        <v>380639.08097000001</v>
      </c>
      <c r="C37" s="29">
        <v>415336.77056999999</v>
      </c>
      <c r="D37" s="30">
        <f t="shared" si="0"/>
        <v>9.1156403361363392</v>
      </c>
      <c r="E37" s="30">
        <f t="shared" si="1"/>
        <v>1.9501353038448097</v>
      </c>
      <c r="F37" s="29">
        <v>3795563.67154</v>
      </c>
      <c r="G37" s="29">
        <v>4594507.9329899997</v>
      </c>
      <c r="H37" s="30">
        <f t="shared" si="2"/>
        <v>21.049423236940154</v>
      </c>
      <c r="I37" s="30">
        <f t="shared" si="3"/>
        <v>2.1936051075393865</v>
      </c>
      <c r="J37" s="29">
        <v>4465899.3848200003</v>
      </c>
      <c r="K37" s="29">
        <v>5409678.85109</v>
      </c>
      <c r="L37" s="30">
        <f t="shared" si="4"/>
        <v>21.133021256098878</v>
      </c>
      <c r="M37" s="30">
        <f t="shared" si="5"/>
        <v>2.1370429055674069</v>
      </c>
    </row>
    <row r="38" spans="1:13" ht="14" x14ac:dyDescent="0.3">
      <c r="A38" s="9" t="s">
        <v>22</v>
      </c>
      <c r="B38" s="29">
        <v>685805.49332999997</v>
      </c>
      <c r="C38" s="29">
        <v>536658.81726000004</v>
      </c>
      <c r="D38" s="30">
        <f t="shared" si="0"/>
        <v>-21.747664245995278</v>
      </c>
      <c r="E38" s="30">
        <f t="shared" si="1"/>
        <v>2.5197800431251292</v>
      </c>
      <c r="F38" s="29">
        <v>4580898.45261</v>
      </c>
      <c r="G38" s="29">
        <v>4707498.9862900004</v>
      </c>
      <c r="H38" s="30">
        <f t="shared" si="2"/>
        <v>2.763661648248692</v>
      </c>
      <c r="I38" s="30">
        <f t="shared" si="3"/>
        <v>2.2475516357073846</v>
      </c>
      <c r="J38" s="29">
        <v>5196943.6009200001</v>
      </c>
      <c r="K38" s="29">
        <v>6918683.5282800002</v>
      </c>
      <c r="L38" s="30">
        <f t="shared" si="4"/>
        <v>33.129855922531185</v>
      </c>
      <c r="M38" s="30">
        <f t="shared" si="5"/>
        <v>2.7331610539131552</v>
      </c>
    </row>
    <row r="39" spans="1:13" ht="14" x14ac:dyDescent="0.3">
      <c r="A39" s="9" t="s">
        <v>23</v>
      </c>
      <c r="B39" s="29">
        <v>301391.62998999999</v>
      </c>
      <c r="C39" s="29">
        <v>464526.74857</v>
      </c>
      <c r="D39" s="30">
        <f>(C39-B39)/B39*100</f>
        <v>54.127288997844012</v>
      </c>
      <c r="E39" s="30">
        <f t="shared" si="1"/>
        <v>2.1810975481977501</v>
      </c>
      <c r="F39" s="29">
        <v>2395807.6675</v>
      </c>
      <c r="G39" s="29">
        <v>3267256.58292</v>
      </c>
      <c r="H39" s="30">
        <f t="shared" si="2"/>
        <v>36.373909610588555</v>
      </c>
      <c r="I39" s="30">
        <f t="shared" si="3"/>
        <v>1.5599212869942376</v>
      </c>
      <c r="J39" s="29">
        <v>2866507.8232700001</v>
      </c>
      <c r="K39" s="29">
        <v>4081637.8048</v>
      </c>
      <c r="L39" s="30">
        <f t="shared" si="4"/>
        <v>42.390604053674878</v>
      </c>
      <c r="M39" s="30">
        <f t="shared" si="5"/>
        <v>1.6124127427797372</v>
      </c>
    </row>
    <row r="40" spans="1:13" ht="14" x14ac:dyDescent="0.3">
      <c r="A40" s="9" t="s">
        <v>24</v>
      </c>
      <c r="B40" s="29">
        <v>513415.93057999999</v>
      </c>
      <c r="C40" s="29">
        <v>552343.98320999998</v>
      </c>
      <c r="D40" s="30">
        <f>(C40-B40)/B40*100</f>
        <v>7.5821668770627015</v>
      </c>
      <c r="E40" s="30">
        <f t="shared" si="1"/>
        <v>2.5934267752066176</v>
      </c>
      <c r="F40" s="29">
        <v>5063339.4647500003</v>
      </c>
      <c r="G40" s="29">
        <v>5496582.2212199997</v>
      </c>
      <c r="H40" s="30">
        <f t="shared" si="2"/>
        <v>8.556462774936433</v>
      </c>
      <c r="I40" s="30">
        <f t="shared" si="3"/>
        <v>2.6242920918479613</v>
      </c>
      <c r="J40" s="29">
        <v>5990424.2954500001</v>
      </c>
      <c r="K40" s="29">
        <v>6626007.4683499997</v>
      </c>
      <c r="L40" s="30">
        <f t="shared" si="4"/>
        <v>10.609985896704412</v>
      </c>
      <c r="M40" s="30">
        <f t="shared" si="5"/>
        <v>2.6175421207528613</v>
      </c>
    </row>
    <row r="41" spans="1:13" ht="14" x14ac:dyDescent="0.3">
      <c r="A41" s="9" t="s">
        <v>25</v>
      </c>
      <c r="B41" s="29">
        <v>10075.74826</v>
      </c>
      <c r="C41" s="29">
        <v>12078.26057</v>
      </c>
      <c r="D41" s="30">
        <f t="shared" si="0"/>
        <v>19.874576640127369</v>
      </c>
      <c r="E41" s="30">
        <f t="shared" si="1"/>
        <v>5.671118960709489E-2</v>
      </c>
      <c r="F41" s="29">
        <v>108670.53036999999</v>
      </c>
      <c r="G41" s="29">
        <v>112010.63331</v>
      </c>
      <c r="H41" s="30">
        <f t="shared" si="2"/>
        <v>3.0736050782375615</v>
      </c>
      <c r="I41" s="30">
        <f t="shared" si="3"/>
        <v>5.3478435756587506E-2</v>
      </c>
      <c r="J41" s="29">
        <v>127952.15635999999</v>
      </c>
      <c r="K41" s="29">
        <v>144210.20318000001</v>
      </c>
      <c r="L41" s="30">
        <f t="shared" si="4"/>
        <v>12.706348437190199</v>
      </c>
      <c r="M41" s="30">
        <f t="shared" si="5"/>
        <v>5.6968888560576421E-2</v>
      </c>
    </row>
    <row r="42" spans="1:13" ht="15.5" x14ac:dyDescent="0.35">
      <c r="A42" s="14" t="s">
        <v>36</v>
      </c>
      <c r="B42" s="27">
        <f>B43</f>
        <v>465035.92444999999</v>
      </c>
      <c r="C42" s="27">
        <f>C43</f>
        <v>462522.17291999998</v>
      </c>
      <c r="D42" s="28">
        <f t="shared" si="0"/>
        <v>-0.54054996567696001</v>
      </c>
      <c r="E42" s="28">
        <f t="shared" si="1"/>
        <v>2.1716854421159129</v>
      </c>
      <c r="F42" s="27">
        <f>F43</f>
        <v>4849204.6942299996</v>
      </c>
      <c r="G42" s="27">
        <f>G43</f>
        <v>5448322.9045000002</v>
      </c>
      <c r="H42" s="28">
        <f t="shared" si="2"/>
        <v>12.354978765546502</v>
      </c>
      <c r="I42" s="28">
        <f t="shared" si="3"/>
        <v>2.6012511296410552</v>
      </c>
      <c r="J42" s="27">
        <f>J43</f>
        <v>5760982.4420400001</v>
      </c>
      <c r="K42" s="27">
        <f>K43</f>
        <v>6526815.0006900001</v>
      </c>
      <c r="L42" s="28">
        <f t="shared" si="4"/>
        <v>13.293436776710847</v>
      </c>
      <c r="M42" s="28">
        <f t="shared" si="5"/>
        <v>2.5783570664948225</v>
      </c>
    </row>
    <row r="43" spans="1:13" ht="14" x14ac:dyDescent="0.3">
      <c r="A43" s="9" t="s">
        <v>26</v>
      </c>
      <c r="B43" s="29">
        <v>465035.92444999999</v>
      </c>
      <c r="C43" s="29">
        <v>462522.17291999998</v>
      </c>
      <c r="D43" s="30">
        <f t="shared" si="0"/>
        <v>-0.54054996567696001</v>
      </c>
      <c r="E43" s="30">
        <f t="shared" si="1"/>
        <v>2.1716854421159129</v>
      </c>
      <c r="F43" s="29">
        <v>4849204.6942299996</v>
      </c>
      <c r="G43" s="29">
        <v>5448322.9045000002</v>
      </c>
      <c r="H43" s="30">
        <f t="shared" si="2"/>
        <v>12.354978765546502</v>
      </c>
      <c r="I43" s="30">
        <f t="shared" si="3"/>
        <v>2.6012511296410552</v>
      </c>
      <c r="J43" s="29">
        <v>5760982.4420400001</v>
      </c>
      <c r="K43" s="29">
        <v>6526815.0006900001</v>
      </c>
      <c r="L43" s="30">
        <f t="shared" si="4"/>
        <v>13.293436776710847</v>
      </c>
      <c r="M43" s="30">
        <f t="shared" si="5"/>
        <v>2.5783570664948225</v>
      </c>
    </row>
    <row r="44" spans="1:13" ht="15.5" x14ac:dyDescent="0.35">
      <c r="A44" s="8" t="s">
        <v>37</v>
      </c>
      <c r="B44" s="27">
        <f>B8+B22+B42</f>
        <v>18959304.076620001</v>
      </c>
      <c r="C44" s="27">
        <f>C8+C22+C42</f>
        <v>18544183.675400004</v>
      </c>
      <c r="D44" s="28">
        <f t="shared" si="0"/>
        <v>-2.189533959381508</v>
      </c>
      <c r="E44" s="28">
        <f t="shared" si="1"/>
        <v>87.070709431167984</v>
      </c>
      <c r="F44" s="31">
        <f>F8+F22+F42</f>
        <v>165927537.34873</v>
      </c>
      <c r="G44" s="31">
        <f>G8+G22+G42</f>
        <v>187217233.75265005</v>
      </c>
      <c r="H44" s="32">
        <f t="shared" si="2"/>
        <v>12.830719206767643</v>
      </c>
      <c r="I44" s="32">
        <f t="shared" si="3"/>
        <v>89.385128107058648</v>
      </c>
      <c r="J44" s="31">
        <f>J8+J22+J42</f>
        <v>197184432.88756996</v>
      </c>
      <c r="K44" s="31">
        <f>K8+K22+K42</f>
        <v>227643019.22468999</v>
      </c>
      <c r="L44" s="32">
        <f t="shared" si="4"/>
        <v>15.446749974673107</v>
      </c>
      <c r="M44" s="32">
        <f t="shared" si="5"/>
        <v>89.92824022040547</v>
      </c>
    </row>
    <row r="45" spans="1:13" ht="15.5" x14ac:dyDescent="0.3">
      <c r="A45" s="15" t="s">
        <v>38</v>
      </c>
      <c r="B45" s="33">
        <f>B46-B44</f>
        <v>1754680.2003799975</v>
      </c>
      <c r="C45" s="33">
        <f>C46-C44</f>
        <v>2753660.107599996</v>
      </c>
      <c r="D45" s="34">
        <f t="shared" si="0"/>
        <v>56.932306354380543</v>
      </c>
      <c r="E45" s="34">
        <f t="shared" si="1"/>
        <v>12.929290568832021</v>
      </c>
      <c r="F45" s="33">
        <f>F46-F44</f>
        <v>15598490.28027001</v>
      </c>
      <c r="G45" s="33">
        <f>G46-G44</f>
        <v>22232859.028349936</v>
      </c>
      <c r="H45" s="35">
        <f t="shared" si="2"/>
        <v>42.532120922442793</v>
      </c>
      <c r="I45" s="34">
        <f t="shared" si="3"/>
        <v>10.614871892941345</v>
      </c>
      <c r="J45" s="33">
        <f>J46-J44</f>
        <v>18267411.710430056</v>
      </c>
      <c r="K45" s="33">
        <f>K46-K44</f>
        <v>25495503.965310007</v>
      </c>
      <c r="L45" s="35">
        <f t="shared" si="4"/>
        <v>39.568234238422306</v>
      </c>
      <c r="M45" s="34">
        <f t="shared" si="5"/>
        <v>10.071759779594537</v>
      </c>
    </row>
    <row r="46" spans="1:13" s="12" customFormat="1" ht="22.5" customHeight="1" x14ac:dyDescent="0.4">
      <c r="A46" s="11" t="s">
        <v>42</v>
      </c>
      <c r="B46" s="19">
        <v>20713984.276999999</v>
      </c>
      <c r="C46" s="19">
        <v>21297843.783</v>
      </c>
      <c r="D46" s="21">
        <f t="shared" si="0"/>
        <v>2.8186731156704403</v>
      </c>
      <c r="E46" s="36">
        <f t="shared" si="1"/>
        <v>100</v>
      </c>
      <c r="F46" s="19">
        <v>181526027.62900001</v>
      </c>
      <c r="G46" s="19">
        <v>209450092.78099999</v>
      </c>
      <c r="H46" s="21">
        <f t="shared" si="2"/>
        <v>15.382953902936022</v>
      </c>
      <c r="I46" s="36">
        <f t="shared" si="3"/>
        <v>100</v>
      </c>
      <c r="J46" s="19">
        <v>215451844.59800002</v>
      </c>
      <c r="K46" s="19">
        <v>253138523.19</v>
      </c>
      <c r="L46" s="21">
        <f t="shared" si="4"/>
        <v>17.491926635540075</v>
      </c>
      <c r="M46" s="36">
        <f t="shared" si="5"/>
        <v>100</v>
      </c>
    </row>
    <row r="47" spans="1:13" ht="20.25" customHeight="1" x14ac:dyDescent="0.25">
      <c r="C47" s="17"/>
    </row>
    <row r="49" spans="1:1" x14ac:dyDescent="0.25">
      <c r="A49" s="1" t="s">
        <v>52</v>
      </c>
    </row>
    <row r="50" spans="1:1" ht="25" x14ac:dyDescent="0.25">
      <c r="A50" s="18" t="s">
        <v>41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2022-11-04T00:12:10Z</dcterms:modified>
</cp:coreProperties>
</file>